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<sst xmlns="http://schemas.openxmlformats.org/spreadsheetml/2006/main" count="50" uniqueCount="50">
  <si>
    <t xml:space="preserve"/>
  </si>
  <si>
    <t xml:space="preserve">ICS005</t>
  </si>
  <si>
    <t xml:space="preserve">Ud</t>
  </si>
  <si>
    <t xml:space="preserve">Punto de llenado.</t>
  </si>
  <si>
    <r>
      <rPr>
        <sz val="8.25"/>
        <color rgb="FF000000"/>
        <rFont val="Arial"/>
        <family val="2"/>
      </rPr>
      <t xml:space="preserve">Punto de llenado de red de distribución de agua, para sistema de calefacción, formado por 2 m de tubo de polietileno reticulado (PE-Xa), de 5 capas según el método UAX, con barrera de oxígeno (EVOH) y capa de protección de polietileno (PE) modificado, de 16 mm de diámetro exterior y 2 mm de espesor, PN=6 atm, color blanco, modelo Comfort Pipe PLUS "UPONOR IBERIA", suministrado en rollos, colocado superficialmente, con aislamiento mediante coquilla flexible de espuma elastomérica, válvulas de corte, filtro retenedor de residuos, medidor de agua potable y válvula de retención. Incluso material auxiliar para montaje y sujeción a la obra, accesorios y piezas especiales.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</si>
  <si>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</si>
  <si>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</si>
  <si>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</si>
  <si>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</si>
  <si>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</si>
  <si>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</si>
  <si>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</si>
  <si>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mt37tpu413h</t>
  </si>
  <si>
    <t xml:space="preserve">Ud</t>
  </si>
  <si>
    <t xml:space="preserve">Material auxiliar para montaje y sujeción a la obra de las tuberías de polietileno reticulado (PE-Xa) con barrera de oxígeno (EVOH), modelo Comfort Pipe PLUS "UPONOR IBERIA", de 16 mm de diámetro exterior.</t>
  </si>
  <si>
    <t xml:space="preserve">mt37tpu013he</t>
  </si>
  <si>
    <t xml:space="preserve">m</t>
  </si>
  <si>
    <t xml:space="preserve">Tubo de polietileno reticulado (PE-Xa), de 5 capas según el método UAX, con barrera de oxígeno (EVOH) y capa de protección de polietileno (PE) modificado, de 16 mm de diámetro exterior y 2 mm de espesor, PN=6 atm, color blanco, modelo Comfort Pipe PLUS "UPONOR IBERIA", suministrado en rollos, según ISO 15875-2, con el precio incrementado el 20% en concepto de accesorios y piezas especiales.</t>
  </si>
  <si>
    <t xml:space="preserve">mt37sve010b</t>
  </si>
  <si>
    <t xml:space="preserve">Ud</t>
  </si>
  <si>
    <t xml:space="preserve">Válvula de esfera de latón niquelado para roscar de 1/2".</t>
  </si>
  <si>
    <t xml:space="preserve">mt37www060b</t>
  </si>
  <si>
    <t xml:space="preserve">Ud</t>
  </si>
  <si>
    <t xml:space="preserve">Filtro retenedor de residuos de latón, con tamiz de acero inoxidable con perforaciones de 0,4 mm de diámetro, con rosca de 1/2", para una presión máxima de trabajo de 16 bar y una temperatura máxima de 110°C.</t>
  </si>
  <si>
    <t xml:space="preserve">mt37cic020a</t>
  </si>
  <si>
    <t xml:space="preserve">Ud</t>
  </si>
  <si>
    <t xml:space="preserve">Medidor de agua potable fría, para roscar, de 1/2" de diámetro.</t>
  </si>
  <si>
    <t xml:space="preserve">mt37svr010a</t>
  </si>
  <si>
    <t xml:space="preserve">Ud</t>
  </si>
  <si>
    <t xml:space="preserve">Válvula de retención de latón para roscar de 1/2".</t>
  </si>
  <si>
    <t xml:space="preserve">mt17coe050bc</t>
  </si>
  <si>
    <t xml:space="preserve">m</t>
  </si>
  <si>
    <t xml:space="preserve">Coquilla de espuma elastomérica, de 16 mm de diámetro interior y 22,0 mm de espesor mm de espesor, a base de caucho sintético flexible, de estructura celular cerrada.</t>
  </si>
  <si>
    <t xml:space="preserve">mt17coe110</t>
  </si>
  <si>
    <t xml:space="preserve">l</t>
  </si>
  <si>
    <t xml:space="preserve">Adhesivo para coquilla elastomérica.</t>
  </si>
  <si>
    <t xml:space="preserve">Subtotal materiales:</t>
  </si>
  <si>
    <t xml:space="preserve">Mano de obra</t>
  </si>
  <si>
    <t xml:space="preserve">mo004</t>
  </si>
  <si>
    <t xml:space="preserve">h</t>
  </si>
  <si>
    <t xml:space="preserve">Maestro 1ª calefactor.</t>
  </si>
  <si>
    <t xml:space="preserve">mo103</t>
  </si>
  <si>
    <t xml:space="preserve">h</t>
  </si>
  <si>
    <t xml:space="preserve">Ayudante calefactor.</t>
  </si>
  <si>
    <t xml:space="preserve">Subtotal mano de obra:</t>
  </si>
  <si>
    <t xml:space="preserve">Herramientas</t>
  </si>
  <si>
    <t xml:space="preserve">%</t>
  </si>
  <si>
    <t xml:space="preserve">Herramientas</t>
  </si>
  <si>
    <t xml:space="preserve">Coste de mantenimiento decenal: $ 17.841,10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</si>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</sst>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0.85" customWidth="1"/>
    <col min="4" max="4" width="7.65" customWidth="1"/>
    <col min="5" max="5" width="69.87"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2</v>
      </c>
      <c r="G10" s="12">
        <v>107.63</v>
      </c>
      <c r="H10" s="12">
        <f ca="1">ROUND(INDIRECT(ADDRESS(ROW()+(0), COLUMN()+(-2), 1))*INDIRECT(ADDRESS(ROW()+(0), COLUMN()+(-1), 1)), 2)</f>
        <v>215.26</v>
      </c>
    </row>
    <row r="11" spans="1:8" ht="55.50" thickBot="1" customHeight="1">
      <c r="A11" s="1" t="s">
        <v>15</v>
      </c>
      <c r="B11" s="1"/>
      <c r="C11" s="1"/>
      <c r="D11" s="10" t="s">
        <v>16</v>
      </c>
      <c r="E11" s="1" t="s">
        <v>17</v>
      </c>
      <c r="F11" s="11">
        <v>2</v>
      </c>
      <c r="G11" s="12">
        <v>2582.96</v>
      </c>
      <c r="H11" s="12">
        <f ca="1">ROUND(INDIRECT(ADDRESS(ROW()+(0), COLUMN()+(-2), 1))*INDIRECT(ADDRESS(ROW()+(0), COLUMN()+(-1), 1)), 2)</f>
        <v>5165.92</v>
      </c>
    </row>
    <row r="12" spans="1:8" ht="13.50" thickBot="1" customHeight="1">
      <c r="A12" s="1" t="s">
        <v>18</v>
      </c>
      <c r="B12" s="1"/>
      <c r="C12" s="1"/>
      <c r="D12" s="10" t="s">
        <v>19</v>
      </c>
      <c r="E12" s="1" t="s">
        <v>20</v>
      </c>
      <c r="F12" s="11">
        <v>2</v>
      </c>
      <c r="G12" s="12">
        <v>3446.05</v>
      </c>
      <c r="H12" s="12">
        <f ca="1">ROUND(INDIRECT(ADDRESS(ROW()+(0), COLUMN()+(-2), 1))*INDIRECT(ADDRESS(ROW()+(0), COLUMN()+(-1), 1)), 2)</f>
        <v>6892.1</v>
      </c>
    </row>
    <row r="13" spans="1:8" ht="34.50" thickBot="1" customHeight="1">
      <c r="A13" s="1" t="s">
        <v>21</v>
      </c>
      <c r="B13" s="1"/>
      <c r="C13" s="1"/>
      <c r="D13" s="10" t="s">
        <v>22</v>
      </c>
      <c r="E13" s="1" t="s">
        <v>23</v>
      </c>
      <c r="F13" s="11">
        <v>1</v>
      </c>
      <c r="G13" s="12">
        <v>2932.66</v>
      </c>
      <c r="H13" s="12">
        <f ca="1">ROUND(INDIRECT(ADDRESS(ROW()+(0), COLUMN()+(-2), 1))*INDIRECT(ADDRESS(ROW()+(0), COLUMN()+(-1), 1)), 2)</f>
        <v>2932.66</v>
      </c>
    </row>
    <row r="14" spans="1:8" ht="13.50" thickBot="1" customHeight="1">
      <c r="A14" s="1" t="s">
        <v>24</v>
      </c>
      <c r="B14" s="1"/>
      <c r="C14" s="1"/>
      <c r="D14" s="10" t="s">
        <v>25</v>
      </c>
      <c r="E14" s="1" t="s">
        <v>26</v>
      </c>
      <c r="F14" s="11">
        <v>1</v>
      </c>
      <c r="G14" s="12">
        <v>30866</v>
      </c>
      <c r="H14" s="12">
        <f ca="1">ROUND(INDIRECT(ADDRESS(ROW()+(0), COLUMN()+(-2), 1))*INDIRECT(ADDRESS(ROW()+(0), COLUMN()+(-1), 1)), 2)</f>
        <v>30866</v>
      </c>
    </row>
    <row r="15" spans="1:8" ht="13.50" thickBot="1" customHeight="1">
      <c r="A15" s="1" t="s">
        <v>27</v>
      </c>
      <c r="B15" s="1"/>
      <c r="C15" s="1"/>
      <c r="D15" s="10" t="s">
        <v>28</v>
      </c>
      <c r="E15" s="1" t="s">
        <v>29</v>
      </c>
      <c r="F15" s="11">
        <v>1</v>
      </c>
      <c r="G15" s="12">
        <v>2995.35</v>
      </c>
      <c r="H15" s="12">
        <f ca="1">ROUND(INDIRECT(ADDRESS(ROW()+(0), COLUMN()+(-2), 1))*INDIRECT(ADDRESS(ROW()+(0), COLUMN()+(-1), 1)), 2)</f>
        <v>2995.35</v>
      </c>
    </row>
    <row r="16" spans="1:8" ht="34.50" thickBot="1" customHeight="1">
      <c r="A16" s="1" t="s">
        <v>30</v>
      </c>
      <c r="B16" s="1"/>
      <c r="C16" s="1"/>
      <c r="D16" s="10" t="s">
        <v>31</v>
      </c>
      <c r="E16" s="1" t="s">
        <v>32</v>
      </c>
      <c r="F16" s="11">
        <v>2</v>
      </c>
      <c r="G16" s="12">
        <v>9049.2</v>
      </c>
      <c r="H16" s="12">
        <f ca="1">ROUND(INDIRECT(ADDRESS(ROW()+(0), COLUMN()+(-2), 1))*INDIRECT(ADDRESS(ROW()+(0), COLUMN()+(-1), 1)), 2)</f>
        <v>18098.4</v>
      </c>
    </row>
    <row r="17" spans="1:8" ht="13.50" thickBot="1" customHeight="1">
      <c r="A17" s="1" t="s">
        <v>33</v>
      </c>
      <c r="B17" s="1"/>
      <c r="C17" s="1"/>
      <c r="D17" s="10" t="s">
        <v>34</v>
      </c>
      <c r="E17" s="1" t="s">
        <v>35</v>
      </c>
      <c r="F17" s="13">
        <v>0.05</v>
      </c>
      <c r="G17" s="14">
        <v>25298.9</v>
      </c>
      <c r="H17" s="14">
        <f ca="1">ROUND(INDIRECT(ADDRESS(ROW()+(0), COLUMN()+(-2), 1))*INDIRECT(ADDRESS(ROW()+(0), COLUMN()+(-1), 1)), 2)</f>
        <v>1264.94</v>
      </c>
    </row>
    <row r="18" spans="1:8" ht="13.50" thickBot="1" customHeight="1">
      <c r="A18" s="15"/>
      <c r="B18" s="15"/>
      <c r="C18" s="15"/>
      <c r="D18" s="15"/>
      <c r="E18" s="15"/>
      <c r="F18" s="9" t="s">
        <v>36</v>
      </c>
      <c r="G18" s="9"/>
      <c r="H18" s="17">
        <f ca="1">ROUND(SUM(INDIRECT(ADDRESS(ROW()+(-1), COLUMN()+(0), 1)),INDIRECT(ADDRESS(ROW()+(-2), COLUMN()+(0), 1)),INDIRECT(ADDRESS(ROW()+(-3), COLUMN()+(0), 1)),INDIRECT(ADDRESS(ROW()+(-4), COLUMN()+(0), 1)),INDIRECT(ADDRESS(ROW()+(-5), COLUMN()+(0), 1)),INDIRECT(ADDRESS(ROW()+(-6), COLUMN()+(0), 1)),INDIRECT(ADDRESS(ROW()+(-7), COLUMN()+(0), 1)),INDIRECT(ADDRESS(ROW()+(-8), COLUMN()+(0), 1))), 2)</f>
        <v>68430.7</v>
      </c>
    </row>
    <row r="19" spans="1:8" ht="13.50" thickBot="1" customHeight="1">
      <c r="A19" s="15">
        <v>2</v>
      </c>
      <c r="B19" s="15"/>
      <c r="C19" s="15"/>
      <c r="D19" s="15"/>
      <c r="E19" s="18" t="s">
        <v>37</v>
      </c>
      <c r="F19" s="18"/>
      <c r="G19" s="15"/>
      <c r="H19" s="15"/>
    </row>
    <row r="20" spans="1:8" ht="13.50" thickBot="1" customHeight="1">
      <c r="A20" s="1" t="s">
        <v>38</v>
      </c>
      <c r="B20" s="1"/>
      <c r="C20" s="1"/>
      <c r="D20" s="10" t="s">
        <v>39</v>
      </c>
      <c r="E20" s="1" t="s">
        <v>40</v>
      </c>
      <c r="F20" s="11">
        <v>0.516</v>
      </c>
      <c r="G20" s="12">
        <v>8553.61</v>
      </c>
      <c r="H20" s="12">
        <f ca="1">ROUND(INDIRECT(ADDRESS(ROW()+(0), COLUMN()+(-2), 1))*INDIRECT(ADDRESS(ROW()+(0), COLUMN()+(-1), 1)), 2)</f>
        <v>4413.66</v>
      </c>
    </row>
    <row r="21" spans="1:8" ht="13.50" thickBot="1" customHeight="1">
      <c r="A21" s="1" t="s">
        <v>41</v>
      </c>
      <c r="B21" s="1"/>
      <c r="C21" s="1"/>
      <c r="D21" s="10" t="s">
        <v>42</v>
      </c>
      <c r="E21" s="1" t="s">
        <v>43</v>
      </c>
      <c r="F21" s="13">
        <v>0.516</v>
      </c>
      <c r="G21" s="14">
        <v>6210.68</v>
      </c>
      <c r="H21" s="14">
        <f ca="1">ROUND(INDIRECT(ADDRESS(ROW()+(0), COLUMN()+(-2), 1))*INDIRECT(ADDRESS(ROW()+(0), COLUMN()+(-1), 1)), 2)</f>
        <v>3204.71</v>
      </c>
    </row>
    <row r="22" spans="1:8" ht="13.50" thickBot="1" customHeight="1">
      <c r="A22" s="15"/>
      <c r="B22" s="15"/>
      <c r="C22" s="15"/>
      <c r="D22" s="15"/>
      <c r="E22" s="15"/>
      <c r="F22" s="9" t="s">
        <v>44</v>
      </c>
      <c r="G22" s="9"/>
      <c r="H22" s="17">
        <f ca="1">ROUND(SUM(INDIRECT(ADDRESS(ROW()+(-1), COLUMN()+(0), 1)),INDIRECT(ADDRESS(ROW()+(-2), COLUMN()+(0), 1))), 2)</f>
        <v>7618.37</v>
      </c>
    </row>
    <row r="23" spans="1:8" ht="13.50" thickBot="1" customHeight="1">
      <c r="A23" s="15">
        <v>3</v>
      </c>
      <c r="B23" s="15"/>
      <c r="C23" s="15"/>
      <c r="D23" s="15"/>
      <c r="E23" s="18" t="s">
        <v>45</v>
      </c>
      <c r="F23" s="18"/>
      <c r="G23" s="15"/>
      <c r="H23" s="15"/>
    </row>
    <row r="24" spans="1:8" ht="13.50" thickBot="1" customHeight="1">
      <c r="A24" s="19"/>
      <c r="B24" s="19"/>
      <c r="C24" s="19"/>
      <c r="D24" s="20" t="s">
        <v>46</v>
      </c>
      <c r="E24" s="19" t="s">
        <v>47</v>
      </c>
      <c r="F24" s="13">
        <v>2</v>
      </c>
      <c r="G24" s="14">
        <f ca="1">ROUND(SUM(INDIRECT(ADDRESS(ROW()+(-2), COLUMN()+(1), 1)),INDIRECT(ADDRESS(ROW()+(-6), COLUMN()+(1), 1))), 2)</f>
        <v>76049</v>
      </c>
      <c r="H24" s="14">
        <f ca="1">ROUND(INDIRECT(ADDRESS(ROW()+(0), COLUMN()+(-2), 1))*INDIRECT(ADDRESS(ROW()+(0), COLUMN()+(-1), 1))/100, 2)</f>
        <v>1520.98</v>
      </c>
    </row>
    <row r="25" spans="1:8" ht="13.50" thickBot="1" customHeight="1">
      <c r="A25" s="21" t="s">
        <v>48</v>
      </c>
      <c r="B25" s="21"/>
      <c r="C25" s="21"/>
      <c r="D25" s="22"/>
      <c r="E25" s="23"/>
      <c r="F25" s="24" t="s">
        <v>49</v>
      </c>
      <c r="G25" s="25"/>
      <c r="H25" s="26">
        <f ca="1">ROUND(SUM(INDIRECT(ADDRESS(ROW()+(-1), COLUMN()+(0), 1)),INDIRECT(ADDRESS(ROW()+(-3), COLUMN()+(0), 1)),INDIRECT(ADDRESS(ROW()+(-7), COLUMN()+(0), 1))), 2)</f>
        <v>77570</v>
      </c>
    </row>
  </sheetData>
  <mergeCells count="27">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