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<sst xmlns="http://schemas.openxmlformats.org/spreadsheetml/2006/main" count="40" uniqueCount="40">
  <si>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</si>
  <si>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IUS010</t>
  </si>
  <si>
    <t xml:space="preserve">m</t>
  </si>
  <si>
    <t xml:space="preserve">Colector enterrado de hormigón simple.</t>
  </si>
  <si>
    <r>
      <rPr>
        <sz val="8.25"/>
        <color rgb="FF000000"/>
        <rFont val="Arial"/>
        <family val="2"/>
      </rPr>
      <t xml:space="preserve">Colector enterrado, con refuerzo bajo calzada, formado por tubo de hormigón simple, fabricado por compresión radial, clase N (Normal), carga de rotura 90 kN/m², de 600 mm de diámetro nominal (interior), unión por enchufe y campana con junta elástica. El precio incluye los equipos y la maquinaria necesarios para el desplazamiento y la disposición en obra de los elementos, pero no incluye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</si>
  <si>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</si>
  <si>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</si>
  <si>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</si>
  <si>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</si>
  <si>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</si>
  <si>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</si>
  <si>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</si>
  <si>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mt46thb010g</t>
  </si>
  <si>
    <t xml:space="preserve">m</t>
  </si>
  <si>
    <t xml:space="preserve">Tubo de hormigón simple, fabricado por compresión radial, clase N (Normal), carga de rotura 90 kN/m², de 600 mm de diámetro nominal (interior), unión por enchufe y campana con junta elástica, en tramos de 760 mm de diámetro exterior, 80 mm de espesor, 2400 mm de longitud útil, 2500 mm de longitud total, campana de 910 mm de diámetro exterior y 1080 kg de peso, con junta de caucho EPDM, de deslizamiento y compresión, tipo arpón.</t>
  </si>
  <si>
    <t xml:space="preserve">mt46thb110a</t>
  </si>
  <si>
    <t xml:space="preserve">kg</t>
  </si>
  <si>
    <t xml:space="preserve">Lubricante para unión con junta elástica, en colector enterrado de saneamiento sin presión.</t>
  </si>
  <si>
    <t xml:space="preserve">mt10hmf090aieg</t>
  </si>
  <si>
    <t xml:space="preserve">m³</t>
  </si>
  <si>
    <t xml:space="preserve">Hormigón simple H20 (20) 20/6, no expuesto a ciclos hielo-deshielo, exposición a sulfatos despreciable, sin requerimiento de permeabilidad, docilidad blanda, con cemento grado normal, preparado en central, según NCh 170.Of85 y ACI 318-08.</t>
  </si>
  <si>
    <t xml:space="preserve">Subtotal materiales:</t>
  </si>
  <si>
    <t xml:space="preserve">Maquinaria</t>
  </si>
  <si>
    <t xml:space="preserve">mq04cag010b</t>
  </si>
  <si>
    <t xml:space="preserve">h</t>
  </si>
  <si>
    <t xml:space="preserve">Camión con grúa de hasta 10 t.</t>
  </si>
  <si>
    <t xml:space="preserve">mq01ret020b</t>
  </si>
  <si>
    <t xml:space="preserve">h</t>
  </si>
  <si>
    <t xml:space="preserve">Retrocargadora sobre neumáticos, de 70 kW.</t>
  </si>
  <si>
    <t xml:space="preserve">Subtotal maquinaria:</t>
  </si>
  <si>
    <t xml:space="preserve">Mano de obra</t>
  </si>
  <si>
    <t xml:space="preserve">mo041</t>
  </si>
  <si>
    <t xml:space="preserve">h</t>
  </si>
  <si>
    <t xml:space="preserve">Maestro 1ª construcción de obra civil.</t>
  </si>
  <si>
    <t xml:space="preserve">Subtotal mano de obra:</t>
  </si>
  <si>
    <t xml:space="preserve">Herramientas</t>
  </si>
  <si>
    <t xml:space="preserve">%</t>
  </si>
  <si>
    <t xml:space="preserve">Herramientas</t>
  </si>
  <si>
    <t xml:space="preserve">Coste de mantenimiento decenal: $ 3.936,55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</si>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</sst>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1.87" customWidth="1"/>
    <col min="4" max="4" width="7.65" customWidth="1"/>
    <col min="5" max="5" width="67.49"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1.05</v>
      </c>
      <c r="G10" s="12">
        <v>19481.3</v>
      </c>
      <c r="H10" s="12">
        <f ca="1">ROUND(INDIRECT(ADDRESS(ROW()+(0), COLUMN()+(-2), 1))*INDIRECT(ADDRESS(ROW()+(0), COLUMN()+(-1), 1)), 2)</f>
        <v>20455.3</v>
      </c>
    </row>
    <row r="11" spans="1:8" ht="24.00" thickBot="1" customHeight="1">
      <c r="A11" s="1" t="s">
        <v>15</v>
      </c>
      <c r="B11" s="1"/>
      <c r="C11" s="1"/>
      <c r="D11" s="10" t="s">
        <v>16</v>
      </c>
      <c r="E11" s="1" t="s">
        <v>17</v>
      </c>
      <c r="F11" s="11">
        <v>0.026</v>
      </c>
      <c r="G11" s="12">
        <v>1918.29</v>
      </c>
      <c r="H11" s="12">
        <f ca="1">ROUND(INDIRECT(ADDRESS(ROW()+(0), COLUMN()+(-2), 1))*INDIRECT(ADDRESS(ROW()+(0), COLUMN()+(-1), 1)), 2)</f>
        <v>49.88</v>
      </c>
    </row>
    <row r="12" spans="1:8" ht="45.00" thickBot="1" customHeight="1">
      <c r="A12" s="1" t="s">
        <v>18</v>
      </c>
      <c r="B12" s="1"/>
      <c r="C12" s="1"/>
      <c r="D12" s="10" t="s">
        <v>19</v>
      </c>
      <c r="E12" s="1" t="s">
        <v>20</v>
      </c>
      <c r="F12" s="13">
        <v>0.717</v>
      </c>
      <c r="G12" s="14">
        <v>56385.1</v>
      </c>
      <c r="H12" s="14">
        <f ca="1">ROUND(INDIRECT(ADDRESS(ROW()+(0), COLUMN()+(-2), 1))*INDIRECT(ADDRESS(ROW()+(0), COLUMN()+(-1), 1)), 2)</f>
        <v>40428.1</v>
      </c>
    </row>
    <row r="13" spans="1:8" ht="13.50" thickBot="1" customHeight="1">
      <c r="A13" s="15"/>
      <c r="B13" s="15"/>
      <c r="C13" s="15"/>
      <c r="D13" s="15"/>
      <c r="E13" s="15"/>
      <c r="F13" s="9" t="s">
        <v>21</v>
      </c>
      <c r="G13" s="9"/>
      <c r="H13" s="17">
        <f ca="1">ROUND(SUM(INDIRECT(ADDRESS(ROW()+(-1), COLUMN()+(0), 1)),INDIRECT(ADDRESS(ROW()+(-2), COLUMN()+(0), 1)),INDIRECT(ADDRESS(ROW()+(-3), COLUMN()+(0), 1))), 2)</f>
        <v>60933.3</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0.226</v>
      </c>
      <c r="G15" s="12">
        <v>39908.7</v>
      </c>
      <c r="H15" s="12">
        <f ca="1">ROUND(INDIRECT(ADDRESS(ROW()+(0), COLUMN()+(-2), 1))*INDIRECT(ADDRESS(ROW()+(0), COLUMN()+(-1), 1)), 2)</f>
        <v>9019.36</v>
      </c>
    </row>
    <row r="16" spans="1:8" ht="13.50" thickBot="1" customHeight="1">
      <c r="A16" s="1" t="s">
        <v>26</v>
      </c>
      <c r="B16" s="1"/>
      <c r="C16" s="1"/>
      <c r="D16" s="10" t="s">
        <v>27</v>
      </c>
      <c r="E16" s="1" t="s">
        <v>28</v>
      </c>
      <c r="F16" s="13">
        <v>0.11</v>
      </c>
      <c r="G16" s="14">
        <v>26026.2</v>
      </c>
      <c r="H16" s="14">
        <f ca="1">ROUND(INDIRECT(ADDRESS(ROW()+(0), COLUMN()+(-2), 1))*INDIRECT(ADDRESS(ROW()+(0), COLUMN()+(-1), 1)), 2)</f>
        <v>2862.88</v>
      </c>
    </row>
    <row r="17" spans="1:8" ht="13.50" thickBot="1" customHeight="1">
      <c r="A17" s="15"/>
      <c r="B17" s="15"/>
      <c r="C17" s="15"/>
      <c r="D17" s="15"/>
      <c r="E17" s="15"/>
      <c r="F17" s="9" t="s">
        <v>29</v>
      </c>
      <c r="G17" s="9"/>
      <c r="H17" s="17">
        <f ca="1">ROUND(SUM(INDIRECT(ADDRESS(ROW()+(-1), COLUMN()+(0), 1)),INDIRECT(ADDRESS(ROW()+(-2), COLUMN()+(0), 1))), 2)</f>
        <v>11882.2</v>
      </c>
    </row>
    <row r="18" spans="1:8" ht="13.50" thickBot="1" customHeight="1">
      <c r="A18" s="15">
        <v>3</v>
      </c>
      <c r="B18" s="15"/>
      <c r="C18" s="15"/>
      <c r="D18" s="15"/>
      <c r="E18" s="18" t="s">
        <v>30</v>
      </c>
      <c r="F18" s="18"/>
      <c r="G18" s="15"/>
      <c r="H18" s="15"/>
    </row>
    <row r="19" spans="1:8" ht="13.50" thickBot="1" customHeight="1">
      <c r="A19" s="1" t="s">
        <v>31</v>
      </c>
      <c r="B19" s="1"/>
      <c r="C19" s="1"/>
      <c r="D19" s="10" t="s">
        <v>32</v>
      </c>
      <c r="E19" s="1" t="s">
        <v>33</v>
      </c>
      <c r="F19" s="13">
        <v>0.525</v>
      </c>
      <c r="G19" s="14">
        <v>8327.21</v>
      </c>
      <c r="H19" s="14">
        <f ca="1">ROUND(INDIRECT(ADDRESS(ROW()+(0), COLUMN()+(-2), 1))*INDIRECT(ADDRESS(ROW()+(0), COLUMN()+(-1), 1)), 2)</f>
        <v>4371.79</v>
      </c>
    </row>
    <row r="20" spans="1:8" ht="13.50" thickBot="1" customHeight="1">
      <c r="A20" s="15"/>
      <c r="B20" s="15"/>
      <c r="C20" s="15"/>
      <c r="D20" s="15"/>
      <c r="E20" s="15"/>
      <c r="F20" s="9" t="s">
        <v>34</v>
      </c>
      <c r="G20" s="9"/>
      <c r="H20" s="17">
        <f ca="1">ROUND(SUM(INDIRECT(ADDRESS(ROW()+(-1), COLUMN()+(0), 1))), 2)</f>
        <v>4371.79</v>
      </c>
    </row>
    <row r="21" spans="1:8" ht="13.50" thickBot="1" customHeight="1">
      <c r="A21" s="15">
        <v>4</v>
      </c>
      <c r="B21" s="15"/>
      <c r="C21" s="15"/>
      <c r="D21" s="15"/>
      <c r="E21" s="18" t="s">
        <v>35</v>
      </c>
      <c r="F21" s="18"/>
      <c r="G21" s="15"/>
      <c r="H21" s="15"/>
    </row>
    <row r="22" spans="1:8" ht="13.50" thickBot="1" customHeight="1">
      <c r="A22" s="19"/>
      <c r="B22" s="19"/>
      <c r="C22" s="19"/>
      <c r="D22" s="20" t="s">
        <v>36</v>
      </c>
      <c r="E22" s="19" t="s">
        <v>37</v>
      </c>
      <c r="F22" s="13">
        <v>2</v>
      </c>
      <c r="G22" s="14">
        <f ca="1">ROUND(SUM(INDIRECT(ADDRESS(ROW()+(-2), COLUMN()+(1), 1)),INDIRECT(ADDRESS(ROW()+(-5), COLUMN()+(1), 1)),INDIRECT(ADDRESS(ROW()+(-9), COLUMN()+(1), 1))), 2)</f>
        <v>77187.3</v>
      </c>
      <c r="H22" s="14">
        <f ca="1">ROUND(INDIRECT(ADDRESS(ROW()+(0), COLUMN()+(-2), 1))*INDIRECT(ADDRESS(ROW()+(0), COLUMN()+(-1), 1))/100, 2)</f>
        <v>1543.75</v>
      </c>
    </row>
    <row r="23" spans="1:8" ht="13.50" thickBot="1" customHeight="1">
      <c r="A23" s="21" t="s">
        <v>38</v>
      </c>
      <c r="B23" s="21"/>
      <c r="C23" s="21"/>
      <c r="D23" s="22"/>
      <c r="E23" s="23"/>
      <c r="F23" s="24" t="s">
        <v>39</v>
      </c>
      <c r="G23" s="25"/>
      <c r="H23" s="26">
        <f ca="1">ROUND(SUM(INDIRECT(ADDRESS(ROW()+(-1), COLUMN()+(0), 1)),INDIRECT(ADDRESS(ROW()+(-3), COLUMN()+(0), 1)),INDIRECT(ADDRESS(ROW()+(-6), COLUMN()+(0), 1)),INDIRECT(ADDRESS(ROW()+(-10), COLUMN()+(0), 1))), 2)</f>
        <v>78731.1</v>
      </c>
    </row>
  </sheetData>
  <mergeCells count="27">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