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<sst xmlns="http://schemas.openxmlformats.org/spreadsheetml/2006/main" count="53" uniqueCount="53">
  <si>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</si>
  <si>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LPM200</t>
  </si>
  <si>
    <t xml:space="preserve">Ud</t>
  </si>
  <si>
    <t xml:space="preserve">Puerta exterior de madera.</t>
  </si>
  <si>
    <r>
      <rPr>
        <sz val="7.80"/>
        <color rgb="FF000000"/>
        <rFont val="Arial"/>
        <family val="2"/>
      </rPr>
      <t xml:space="preserve">Puerta de entrada de </t>
    </r>
    <r>
      <rPr>
        <b/>
        <sz val="7.80"/>
        <color rgb="FF000000"/>
        <rFont val="Arial"/>
        <family val="2"/>
      </rPr>
      <t xml:space="preserve">210x85x4,5</t>
    </r>
    <r>
      <rPr>
        <sz val="7.80"/>
        <color rgb="FF000000"/>
        <rFont val="Arial"/>
        <family val="2"/>
      </rPr>
      <t xml:space="preserve"> cm, hoja </t>
    </r>
    <r>
      <rPr>
        <b/>
        <sz val="7.80"/>
        <color rgb="FF000000"/>
        <rFont val="Arial"/>
        <family val="2"/>
      </rPr>
      <t xml:space="preserve">con bastidor, refuerzos y paneles de madera maciza de pino oregón (Pseudotsuga menziesii), barnizada en taller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marco de madera de pino, de 30x70 mm; pilastra de madera de pino, de 12x43 mm, para pintar en obra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</si>
  <si>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</si>
  <si>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</si>
  <si>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</si>
  <si>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</si>
  <si>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</si>
  <si>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</si>
  <si>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</si>
  <si>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mt22aap070la</t>
  </si>
  <si>
    <t xml:space="preserve">Ud</t>
  </si>
  <si>
    <t xml:space="preserve">Marco de madera de pino, para puerta de una hoja, 30x70 mm, con elementos de fijación.</t>
  </si>
  <si>
    <t xml:space="preserve">mt22atc030c</t>
  </si>
  <si>
    <t xml:space="preserve">m</t>
  </si>
  <si>
    <t xml:space="preserve">Pilastra de madera de pino, 12x43 mm, para pintar en obra.</t>
  </si>
  <si>
    <t xml:space="preserve">mt22ppf170a</t>
  </si>
  <si>
    <t xml:space="preserve">Ud</t>
  </si>
  <si>
    <t xml:space="preserve">Hoja de puerta exterior de tablero, compuesta por bastidor, refuerzos y paneles de madera maciza de pino oregón (Pseudotsuga menziesii), barnizada en taller, 210x85x4,5 cm, según NCh 354.</t>
  </si>
  <si>
    <t xml:space="preserve">mt23ial010a</t>
  </si>
  <si>
    <t xml:space="preserve">Ud</t>
  </si>
  <si>
    <t xml:space="preserve">Bisagra de seguridad de 140x70 mm, en latón negro brillo, para puerta exterior.</t>
  </si>
  <si>
    <t xml:space="preserve">mt23ppb031</t>
  </si>
  <si>
    <t xml:space="preserve">Ud</t>
  </si>
  <si>
    <t xml:space="preserve">Tornillo de latón 21/35 mm.</t>
  </si>
  <si>
    <t xml:space="preserve">mt23ppa010</t>
  </si>
  <si>
    <t xml:space="preserve">Ud</t>
  </si>
  <si>
    <t xml:space="preserve">Cerradura de embutir, frente, accesorios y tornillos de atado, para puerta exterior.</t>
  </si>
  <si>
    <t xml:space="preserve">mt23hal010a</t>
  </si>
  <si>
    <t xml:space="preserve">Ud</t>
  </si>
  <si>
    <t xml:space="preserve">Juego de manilla y escudo largo en el interior, en latón negro brillo, serie básica, para puerta exterior.</t>
  </si>
  <si>
    <t xml:space="preserve">mt23hal020a</t>
  </si>
  <si>
    <t xml:space="preserve">Ud</t>
  </si>
  <si>
    <t xml:space="preserve">Tirador exterior con escudo en latón negro brillo, serie básica, para puerta exterior.</t>
  </si>
  <si>
    <t xml:space="preserve">mt23hal100a</t>
  </si>
  <si>
    <t xml:space="preserve">Ud</t>
  </si>
  <si>
    <t xml:space="preserve">Mirilla óptica gran angular de 14 mm de diámetro y 35 a 60 mm de longitud, con tapa incorporada y acabado en latón negro brillo, serie básica, para puerta exterior.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</si>
  <si>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</si>
  <si>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</si>
  <si>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</si>
  <si>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</si>
  <si>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</si>
  <si>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</si>
  <si>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</si>
  <si>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</si>
  <si>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</si>
  <si>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</si>
  <si>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</si>
  <si>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</si>
  <si>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$ 14.827,83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</si>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</sst>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29" customWidth="1"/>
    <col min="5" max="5" width="25.50" customWidth="1"/>
    <col min="6" max="6" width="10.20" customWidth="1"/>
    <col min="7" max="7" width="5.54" customWidth="1"/>
    <col min="8" max="8" width="4.95" customWidth="1"/>
    <col min="9" max="9" width="10.64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6210.660000</v>
      </c>
      <c r="J9" s="15"/>
      <c r="K9" s="15">
        <f ca="1">ROUND(INDIRECT(ADDRESS(ROW()+(0), COLUMN()+(-4), 1))*INDIRECT(ADDRESS(ROW()+(0), COLUMN()+(-2), 1)), 2)</f>
        <v>6210.660000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10.500000</v>
      </c>
      <c r="H10" s="14"/>
      <c r="I10" s="15">
        <v>610.640000</v>
      </c>
      <c r="J10" s="15"/>
      <c r="K10" s="15">
        <f ca="1">ROUND(INDIRECT(ADDRESS(ROW()+(0), COLUMN()+(-4), 1))*INDIRECT(ADDRESS(ROW()+(0), COLUMN()+(-2), 1)), 2)</f>
        <v>6411.720000</v>
      </c>
    </row>
    <row r="11" spans="1:11" ht="31.2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1.000000</v>
      </c>
      <c r="H11" s="14"/>
      <c r="I11" s="15">
        <v>62437.690000</v>
      </c>
      <c r="J11" s="15"/>
      <c r="K11" s="15">
        <f ca="1">ROUND(INDIRECT(ADDRESS(ROW()+(0), COLUMN()+(-4), 1))*INDIRECT(ADDRESS(ROW()+(0), COLUMN()+(-2), 1)), 2)</f>
        <v>62437.690000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4.000000</v>
      </c>
      <c r="H12" s="14"/>
      <c r="I12" s="15">
        <v>3706.630000</v>
      </c>
      <c r="J12" s="15"/>
      <c r="K12" s="15">
        <f ca="1">ROUND(INDIRECT(ADDRESS(ROW()+(0), COLUMN()+(-4), 1))*INDIRECT(ADDRESS(ROW()+(0), COLUMN()+(-2), 1)), 2)</f>
        <v>14826.520000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4">
        <v>24.000000</v>
      </c>
      <c r="H13" s="14"/>
      <c r="I13" s="15">
        <v>38.990000</v>
      </c>
      <c r="J13" s="15"/>
      <c r="K13" s="15">
        <f ca="1">ROUND(INDIRECT(ADDRESS(ROW()+(0), COLUMN()+(-4), 1))*INDIRECT(ADDRESS(ROW()+(0), COLUMN()+(-2), 1)), 2)</f>
        <v>935.760000</v>
      </c>
    </row>
    <row r="14" spans="1:11" ht="21.60" thickBot="1" customHeight="1">
      <c r="A14" s="1" t="s">
        <v>27</v>
      </c>
      <c r="B14" s="13" t="s">
        <v>28</v>
      </c>
      <c r="C14" s="1" t="s">
        <v>29</v>
      </c>
      <c r="D14" s="1"/>
      <c r="E14" s="1"/>
      <c r="F14" s="1"/>
      <c r="G14" s="14">
        <v>1.000000</v>
      </c>
      <c r="H14" s="14"/>
      <c r="I14" s="15">
        <v>11980.270000</v>
      </c>
      <c r="J14" s="15"/>
      <c r="K14" s="15">
        <f ca="1">ROUND(INDIRECT(ADDRESS(ROW()+(0), COLUMN()+(-4), 1))*INDIRECT(ADDRESS(ROW()+(0), COLUMN()+(-2), 1)), 2)</f>
        <v>11980.270000</v>
      </c>
    </row>
    <row r="15" spans="1:11" ht="21.60" thickBot="1" customHeight="1">
      <c r="A15" s="1" t="s">
        <v>30</v>
      </c>
      <c r="B15" s="13" t="s">
        <v>31</v>
      </c>
      <c r="C15" s="1" t="s">
        <v>32</v>
      </c>
      <c r="D15" s="1"/>
      <c r="E15" s="1"/>
      <c r="F15" s="1"/>
      <c r="G15" s="14">
        <v>1.000000</v>
      </c>
      <c r="H15" s="14"/>
      <c r="I15" s="15">
        <v>6963.530000</v>
      </c>
      <c r="J15" s="15"/>
      <c r="K15" s="15">
        <f ca="1">ROUND(INDIRECT(ADDRESS(ROW()+(0), COLUMN()+(-4), 1))*INDIRECT(ADDRESS(ROW()+(0), COLUMN()+(-2), 1)), 2)</f>
        <v>6963.530000</v>
      </c>
    </row>
    <row r="16" spans="1:11" ht="21.60" thickBot="1" customHeight="1">
      <c r="A16" s="1" t="s">
        <v>33</v>
      </c>
      <c r="B16" s="13" t="s">
        <v>34</v>
      </c>
      <c r="C16" s="1" t="s">
        <v>35</v>
      </c>
      <c r="D16" s="1"/>
      <c r="E16" s="1"/>
      <c r="F16" s="1"/>
      <c r="G16" s="14">
        <v>1.000000</v>
      </c>
      <c r="H16" s="14"/>
      <c r="I16" s="15">
        <v>5440.260000</v>
      </c>
      <c r="J16" s="15"/>
      <c r="K16" s="15">
        <f ca="1">ROUND(INDIRECT(ADDRESS(ROW()+(0), COLUMN()+(-4), 1))*INDIRECT(ADDRESS(ROW()+(0), COLUMN()+(-2), 1)), 2)</f>
        <v>5440.260000</v>
      </c>
    </row>
    <row r="17" spans="1:11" ht="31.20" thickBot="1" customHeight="1">
      <c r="A17" s="1" t="s">
        <v>36</v>
      </c>
      <c r="B17" s="13" t="s">
        <v>37</v>
      </c>
      <c r="C17" s="1" t="s">
        <v>38</v>
      </c>
      <c r="D17" s="1"/>
      <c r="E17" s="1"/>
      <c r="F17" s="1"/>
      <c r="G17" s="16">
        <v>1.000000</v>
      </c>
      <c r="H17" s="16"/>
      <c r="I17" s="17">
        <v>689.100000</v>
      </c>
      <c r="J17" s="17"/>
      <c r="K17" s="17">
        <f ca="1">ROUND(INDIRECT(ADDRESS(ROW()+(0), COLUMN()+(-4), 1))*INDIRECT(ADDRESS(ROW()+(0), COLUMN()+(-2), 1)), 2)</f>
        <v>689.100000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39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115895.510000</v>
      </c>
    </row>
    <row r="19" spans="1:11" ht="12.00" thickBot="1" customHeight="1">
      <c r="A19" s="18">
        <v>2.000000</v>
      </c>
      <c r="B19" s="18"/>
      <c r="C19" s="21" t="s">
        <v>40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1" t="s">
        <v>41</v>
      </c>
      <c r="B20" s="13" t="s">
        <v>42</v>
      </c>
      <c r="C20" s="1" t="s">
        <v>43</v>
      </c>
      <c r="D20" s="1"/>
      <c r="E20" s="1"/>
      <c r="F20" s="1"/>
      <c r="G20" s="14">
        <v>1.915000</v>
      </c>
      <c r="H20" s="14"/>
      <c r="I20" s="15">
        <v>4912.810000</v>
      </c>
      <c r="J20" s="15"/>
      <c r="K20" s="15">
        <f ca="1">ROUND(INDIRECT(ADDRESS(ROW()+(0), COLUMN()+(-4), 1))*INDIRECT(ADDRESS(ROW()+(0), COLUMN()+(-2), 1)), 2)</f>
        <v>9408.030000</v>
      </c>
    </row>
    <row r="21" spans="1:11" ht="12.00" thickBot="1" customHeight="1">
      <c r="A21" s="1" t="s">
        <v>44</v>
      </c>
      <c r="B21" s="13" t="s">
        <v>45</v>
      </c>
      <c r="C21" s="1" t="s">
        <v>46</v>
      </c>
      <c r="D21" s="1"/>
      <c r="E21" s="1"/>
      <c r="F21" s="1"/>
      <c r="G21" s="16">
        <v>1.915000</v>
      </c>
      <c r="H21" s="16"/>
      <c r="I21" s="17">
        <v>3577.950000</v>
      </c>
      <c r="J21" s="17"/>
      <c r="K21" s="17">
        <f ca="1">ROUND(INDIRECT(ADDRESS(ROW()+(0), COLUMN()+(-4), 1))*INDIRECT(ADDRESS(ROW()+(0), COLUMN()+(-2), 1)), 2)</f>
        <v>6851.770000</v>
      </c>
    </row>
    <row r="22" spans="1:11" ht="12.00" thickBot="1" customHeight="1">
      <c r="A22" s="18"/>
      <c r="B22" s="18"/>
      <c r="C22" s="18"/>
      <c r="D22" s="18"/>
      <c r="E22" s="18"/>
      <c r="F22" s="18"/>
      <c r="G22" s="12" t="s">
        <v>47</v>
      </c>
      <c r="H22" s="12"/>
      <c r="I22" s="12"/>
      <c r="J22" s="12"/>
      <c r="K22" s="20">
        <f ca="1">ROUND(SUM(INDIRECT(ADDRESS(ROW()+(-1), COLUMN()+(0), 1)),INDIRECT(ADDRESS(ROW()+(-2), COLUMN()+(0), 1))), 2)</f>
        <v>16259.800000</v>
      </c>
    </row>
    <row r="23" spans="1:11" ht="12.00" thickBot="1" customHeight="1">
      <c r="A23" s="18">
        <v>3.000000</v>
      </c>
      <c r="B23" s="18"/>
      <c r="C23" s="21" t="s">
        <v>48</v>
      </c>
      <c r="D23" s="21"/>
      <c r="E23" s="21"/>
      <c r="F23" s="21"/>
      <c r="G23" s="21"/>
      <c r="H23" s="21"/>
      <c r="I23" s="18"/>
      <c r="J23" s="18"/>
      <c r="K23" s="18"/>
    </row>
    <row r="24" spans="1:11" ht="12.00" thickBot="1" customHeight="1">
      <c r="A24" s="22"/>
      <c r="B24" s="23" t="s">
        <v>49</v>
      </c>
      <c r="C24" s="22" t="s">
        <v>50</v>
      </c>
      <c r="D24" s="22"/>
      <c r="E24" s="22"/>
      <c r="F24" s="22"/>
      <c r="G24" s="16">
        <v>2.000000</v>
      </c>
      <c r="H24" s="16"/>
      <c r="I24" s="17">
        <f ca="1">ROUND(SUM(INDIRECT(ADDRESS(ROW()+(-2), COLUMN()+(2), 1)),INDIRECT(ADDRESS(ROW()+(-6), COLUMN()+(2), 1))), 2)</f>
        <v>132155.310000</v>
      </c>
      <c r="J24" s="17"/>
      <c r="K24" s="17">
        <f ca="1">ROUND(INDIRECT(ADDRESS(ROW()+(0), COLUMN()+(-4), 1))*INDIRECT(ADDRESS(ROW()+(0), COLUMN()+(-2), 1))/100, 2)</f>
        <v>2643.110000</v>
      </c>
    </row>
    <row r="25" spans="1:11" ht="12.00" thickBot="1" customHeight="1">
      <c r="A25" s="6" t="s">
        <v>51</v>
      </c>
      <c r="B25" s="7"/>
      <c r="C25" s="8"/>
      <c r="D25" s="8"/>
      <c r="E25" s="8"/>
      <c r="F25" s="8"/>
      <c r="G25" s="24" t="s">
        <v>52</v>
      </c>
      <c r="H25" s="24"/>
      <c r="I25" s="25"/>
      <c r="J25" s="25"/>
      <c r="K25" s="26">
        <f ca="1">ROUND(SUM(INDIRECT(ADDRESS(ROW()+(-1), COLUMN()+(0), 1)),INDIRECT(ADDRESS(ROW()+(-3), COLUMN()+(0), 1)),INDIRECT(ADDRESS(ROW()+(-7), COLUMN()+(0), 1))), 2)</f>
        <v>134798.420000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J22"/>
    <mergeCell ref="C23:H23"/>
    <mergeCell ref="I23:J23"/>
    <mergeCell ref="C24:F24"/>
    <mergeCell ref="G24:H24"/>
    <mergeCell ref="I24:J24"/>
    <mergeCell ref="A25:F25"/>
    <mergeCell ref="G25:J25"/>
  </mergeCells>
  <pageMargins left="0.620079" right="0.472441" top="0.472441" bottom="0.472441" header="0.0" footer="0.0"/>
  <pageSetup paperSize="9" orientation="portrait"/>
  <rowBreaks count="0" manualBreakCount="0">
    </rowBreaks>
</worksheet>
</file>